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CSE-III" sheetId="1" r:id="rId1"/>
    <sheet name="BCA-III" sheetId="2" r:id="rId2"/>
    <sheet name="DIP CSE-III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X8" i="3"/>
  <c r="BT8"/>
  <c r="BM8"/>
  <c r="BF8"/>
  <c r="AY8"/>
  <c r="AR8"/>
  <c r="AD8"/>
  <c r="W8"/>
  <c r="I8"/>
  <c r="BX7"/>
  <c r="BT7"/>
  <c r="BM7"/>
  <c r="BF7"/>
  <c r="AY7"/>
  <c r="AR7"/>
  <c r="AD7"/>
  <c r="W7"/>
  <c r="AH6"/>
  <c r="AF6"/>
  <c r="AD6"/>
  <c r="Y6"/>
  <c r="AA6" s="1"/>
  <c r="V7" i="2"/>
  <c r="R6"/>
  <c r="S6" s="1"/>
  <c r="AS8" i="1"/>
  <c r="AR8"/>
  <c r="BM7"/>
  <c r="BF7"/>
  <c r="AY7"/>
  <c r="AR7"/>
  <c r="AK7"/>
  <c r="AD7"/>
  <c r="W7"/>
  <c r="P7"/>
  <c r="I7"/>
  <c r="AR6"/>
  <c r="CC7" i="3" l="1"/>
  <c r="CC8"/>
  <c r="CE6"/>
  <c r="BR7" i="1"/>
</calcChain>
</file>

<file path=xl/sharedStrings.xml><?xml version="1.0" encoding="utf-8"?>
<sst xmlns="http://schemas.openxmlformats.org/spreadsheetml/2006/main" count="327" uniqueCount="89">
  <si>
    <t xml:space="preserve"> Himgiri Zee University, Dehradun</t>
  </si>
  <si>
    <t>Result of  B.Tech (CSE) -Third Semester (Odd Semester Examination, Dec-2019) (Academic Session 2019-2020)</t>
  </si>
  <si>
    <t>Ref.No : HZU/Exam/Result/Odd/2019-20</t>
  </si>
  <si>
    <t>04.02.2020</t>
  </si>
  <si>
    <t>Sr. No.</t>
  </si>
  <si>
    <t>Name</t>
  </si>
  <si>
    <t>Enrollment No.</t>
  </si>
  <si>
    <t xml:space="preserve">Roll Number </t>
  </si>
  <si>
    <t>MATH-201   Discrete Structures</t>
  </si>
  <si>
    <t xml:space="preserve">CSE-203       Computer Based Numerical &amp; Statistical
Techniques
</t>
  </si>
  <si>
    <t>CSE-205                         Data Structures</t>
  </si>
  <si>
    <t>CSE-207                                                     Digital Electronics &amp; Design Aspect</t>
  </si>
  <si>
    <t>CSE-209                                                          Principle of Programming Languages</t>
  </si>
  <si>
    <t>CSE-211                                                       Engineering Economics &amp; Costing</t>
  </si>
  <si>
    <t>CSE-213                                                           Digital Electronics Lab</t>
  </si>
  <si>
    <t>CSE-215                                             Programming lab</t>
  </si>
  <si>
    <t>CSE- 217                                               Data Structure Lab</t>
  </si>
  <si>
    <t>Total                     (750)</t>
  </si>
  <si>
    <t>SUM(GP*CR)</t>
  </si>
  <si>
    <t>SGPA</t>
  </si>
  <si>
    <t>Int. (40)</t>
  </si>
  <si>
    <t>Ext. (60)</t>
  </si>
  <si>
    <t>Total (100)</t>
  </si>
  <si>
    <t>Grade</t>
  </si>
  <si>
    <t>GP</t>
  </si>
  <si>
    <t>CR</t>
  </si>
  <si>
    <t>GP*CR</t>
  </si>
  <si>
    <t>Int. (30)</t>
  </si>
  <si>
    <t>Ext. (20)</t>
  </si>
  <si>
    <t>Total (50)</t>
  </si>
  <si>
    <t>VAIBHAV PANDEY</t>
  </si>
  <si>
    <t>HZU20180408</t>
  </si>
  <si>
    <t>ABS</t>
  </si>
  <si>
    <t>F</t>
  </si>
  <si>
    <t>RITU RAJ</t>
  </si>
  <si>
    <t>HZU20180409</t>
  </si>
  <si>
    <t xml:space="preserve">BHASKAR RAUTELA </t>
  </si>
  <si>
    <t>PROVISIONAL</t>
  </si>
  <si>
    <t>Prepared by:                                              Checked by:                                                                    HOD                                                                                  Controller of Examination(I/C)</t>
  </si>
  <si>
    <t>*NOTE- COLOUR INDICATE PASS WITH GRACE</t>
  </si>
  <si>
    <t>Himgiri Zee University, Dehradun</t>
  </si>
  <si>
    <t>Result of BCA -Third Semester (Odd Semester Examination, Dec-2019) (Academic Session 2019-2020)</t>
  </si>
  <si>
    <t>Father's Name</t>
  </si>
  <si>
    <t>Mother's Name</t>
  </si>
  <si>
    <t>Gender</t>
  </si>
  <si>
    <t>Digital Electronics (BCA-201)</t>
  </si>
  <si>
    <t>Data Structures (BCA - 203)</t>
  </si>
  <si>
    <t>Graph Theory    (BCA - 205)</t>
  </si>
  <si>
    <t>Operating System ( BCA - 207)</t>
  </si>
  <si>
    <t>Data Structures Lab       ( BCA - 209)</t>
  </si>
  <si>
    <t>Oerating System Lab      (BCA-211)</t>
  </si>
  <si>
    <t>Ext. (70)</t>
  </si>
  <si>
    <t>Int. (25)</t>
  </si>
  <si>
    <t>Ext. (50)</t>
  </si>
  <si>
    <t>Total (75)</t>
  </si>
  <si>
    <t>MALE</t>
  </si>
  <si>
    <t>SUDHANSHU PAL</t>
  </si>
  <si>
    <t>BABU RAMPAL</t>
  </si>
  <si>
    <t>SAVITA PAL</t>
  </si>
  <si>
    <t>HZU20180154</t>
  </si>
  <si>
    <t>MOHD AQUIF</t>
  </si>
  <si>
    <t>MOHD MURTAZA</t>
  </si>
  <si>
    <t>AYSHA</t>
  </si>
  <si>
    <t>HZU20180271</t>
  </si>
  <si>
    <t>Prepared by:                                      Checked by:                                                    HOD                                                             Controller of Examination(I/C)</t>
  </si>
  <si>
    <t>Result of  Diploma (CSE) -Third Semester (Odd Semester Examination, Dec-2019) (Academic Session 2019-2020)</t>
  </si>
  <si>
    <t>Date: 04.02.2020</t>
  </si>
  <si>
    <t>Programming in C ( CSE201)</t>
  </si>
  <si>
    <t xml:space="preserve">Basics of Electrical &amp; Electronics Engineering (EE203)
Techniques
</t>
  </si>
  <si>
    <t>Object Oriented Comcepts ( CSE205)</t>
  </si>
  <si>
    <t>Compter System Peripherals (CSE207)</t>
  </si>
  <si>
    <t>Digital Data Communication  (ECE209)</t>
  </si>
  <si>
    <t>Operating System (CSE211)</t>
  </si>
  <si>
    <t>Programming in C Lab ( CSE213)</t>
  </si>
  <si>
    <t>Basics of Electrical &amp; Electronics Engineering Lab ( EE215)</t>
  </si>
  <si>
    <t>Object oriented Concepts Lab ( CSE 217)</t>
  </si>
  <si>
    <t>Computer system peripherals Lab (CSE219)</t>
  </si>
  <si>
    <t>Operating System LAB (CSE 221)</t>
  </si>
  <si>
    <t xml:space="preserve">General Proficiency </t>
  </si>
  <si>
    <t>Total                     (900)</t>
  </si>
  <si>
    <t>Int. (20)</t>
  </si>
  <si>
    <t>Ext. (30)</t>
  </si>
  <si>
    <t>Int. (50)</t>
  </si>
  <si>
    <t>ABHIJEET BALONI</t>
  </si>
  <si>
    <t>HZU20180021</t>
  </si>
  <si>
    <t>KHAKCHANGTI DEBBARMA</t>
  </si>
  <si>
    <t>B</t>
  </si>
  <si>
    <t>BABLU KUMAR PATHAK</t>
  </si>
  <si>
    <t>HZU20190042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</si>
</sst>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2"/>
      <name val="Times New Roman"/>
      <family val="1"/>
    </font>
    <font>
      <b/>
      <sz val="36"/>
      <name val="Times New Roman"/>
      <family val="1"/>
    </font>
    <font>
      <b/>
      <sz val="36"/>
      <color theme="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4"/>
      <color theme="1"/>
      <name val="Times New Roman"/>
      <family val="1"/>
    </font>
    <font>
      <sz val="24"/>
      <color rgb="FF000000"/>
      <name val="Times New Roman"/>
      <family val="1"/>
    </font>
    <font>
      <sz val="22"/>
      <color rgb="FF00000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0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name val="Times New Roman"/>
      <family val="1"/>
    </font>
    <font>
      <sz val="16"/>
      <color theme="1"/>
      <name val="Calibri"/>
      <family val="2"/>
      <scheme val="minor"/>
    </font>
    <font>
      <b/>
      <sz val="48"/>
      <color theme="1"/>
      <name val="Times New Roman"/>
      <family val="1"/>
    </font>
    <font>
      <sz val="4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vertical="center" textRotation="90" wrapText="1"/>
    </xf>
    <xf numFmtId="0" fontId="7" fillId="3" borderId="10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0" xfId="0" applyFont="1" applyFill="1"/>
    <xf numFmtId="2" fontId="14" fillId="0" borderId="0" xfId="0" applyNumberFormat="1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right" vertical="center"/>
    </xf>
    <xf numFmtId="0" fontId="23" fillId="6" borderId="10" xfId="1" applyFont="1" applyFill="1" applyBorder="1" applyAlignment="1">
      <alignment horizontal="center" vertical="center" textRotation="90" wrapText="1"/>
    </xf>
    <xf numFmtId="0" fontId="23" fillId="6" borderId="24" xfId="1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horizontal="center" vertical="center" wrapText="1"/>
    </xf>
    <xf numFmtId="0" fontId="23" fillId="6" borderId="25" xfId="1" applyFont="1" applyFill="1" applyBorder="1" applyAlignment="1">
      <alignment horizontal="center" vertical="center" wrapText="1"/>
    </xf>
    <xf numFmtId="0" fontId="23" fillId="6" borderId="26" xfId="1" applyFont="1" applyFill="1" applyBorder="1" applyAlignment="1">
      <alignment horizontal="center" vertical="center" wrapText="1"/>
    </xf>
    <xf numFmtId="0" fontId="23" fillId="6" borderId="27" xfId="1" applyFont="1" applyFill="1" applyBorder="1" applyAlignment="1">
      <alignment horizontal="center" vertical="center" wrapText="1"/>
    </xf>
    <xf numFmtId="0" fontId="23" fillId="6" borderId="11" xfId="1" applyFont="1" applyFill="1" applyBorder="1" applyAlignment="1">
      <alignment horizontal="center" vertical="center" wrapText="1"/>
    </xf>
    <xf numFmtId="0" fontId="23" fillId="6" borderId="12" xfId="1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5" fillId="0" borderId="0" xfId="0" applyFont="1"/>
    <xf numFmtId="0" fontId="23" fillId="6" borderId="5" xfId="1" applyFont="1" applyFill="1" applyBorder="1" applyAlignment="1">
      <alignment horizontal="center" vertical="center" wrapText="1"/>
    </xf>
    <xf numFmtId="0" fontId="23" fillId="6" borderId="30" xfId="1" applyFont="1" applyFill="1" applyBorder="1" applyAlignment="1">
      <alignment horizontal="center" vertical="center" wrapText="1"/>
    </xf>
    <xf numFmtId="0" fontId="23" fillId="6" borderId="16" xfId="1" applyFont="1" applyFill="1" applyBorder="1" applyAlignment="1">
      <alignment horizontal="center" vertical="center" wrapText="1"/>
    </xf>
    <xf numFmtId="0" fontId="23" fillId="6" borderId="15" xfId="1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textRotation="90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textRotation="90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/>
    </xf>
    <xf numFmtId="0" fontId="30" fillId="7" borderId="9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0" fillId="7" borderId="9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" fillId="0" borderId="0" xfId="0" applyFont="1"/>
    <xf numFmtId="0" fontId="35" fillId="0" borderId="4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right" vertical="center" wrapText="1"/>
    </xf>
    <xf numFmtId="0" fontId="35" fillId="0" borderId="6" xfId="1" applyFont="1" applyFill="1" applyBorder="1" applyAlignment="1">
      <alignment horizontal="right" vertical="center" wrapText="1"/>
    </xf>
    <xf numFmtId="0" fontId="35" fillId="0" borderId="7" xfId="1" applyFont="1" applyFill="1" applyBorder="1" applyAlignment="1">
      <alignment horizontal="righ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textRotation="90" wrapText="1"/>
    </xf>
    <xf numFmtId="0" fontId="7" fillId="3" borderId="22" xfId="0" applyFont="1" applyFill="1" applyBorder="1" applyAlignment="1">
      <alignment vertical="center" textRotation="90" wrapText="1"/>
    </xf>
    <xf numFmtId="0" fontId="7" fillId="3" borderId="3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/>
    </xf>
    <xf numFmtId="0" fontId="34" fillId="4" borderId="9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1142959</xdr:colOff>
      <xdr:row>0</xdr:row>
      <xdr:rowOff>190500</xdr:rowOff>
    </xdr:from>
    <xdr:to>
      <xdr:col>4</xdr:col>
      <xdr:colOff>1753360</xdr:colOff>
      <xdr:row>0</xdr:row>
      <xdr:rowOff>1547813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5772109" y="190500"/>
          <a:ext cx="2134401" cy="13573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1257300</xdr:colOff>
      <xdr:row>0</xdr:row>
      <xdr:rowOff>200026</xdr:rowOff>
    </xdr:from>
    <xdr:to>
      <xdr:col>4</xdr:col>
      <xdr:colOff>1261873</xdr:colOff>
      <xdr:row>0</xdr:row>
      <xdr:rowOff>206122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4476750" y="200026"/>
          <a:ext cx="509777" cy="609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2187864</xdr:colOff>
      <xdr:row>0</xdr:row>
      <xdr:rowOff>56283</xdr:rowOff>
    </xdr:from>
    <xdr:to>
      <xdr:col>4</xdr:col>
      <xdr:colOff>1177596</xdr:colOff>
      <xdr:row>0</xdr:row>
      <xdr:rowOff>831273</xdr:rowOff>
    </xdr:to>
    <xdr:pic>
      <xdr:nvPicPr>
        <xdr:cNvPr id="3" name="Picture 2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2568864" y="56283"/>
          <a:ext cx="1761507" cy="77499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357147</xdr:colOff>
      <xdr:row>0</xdr:row>
      <xdr:rowOff>261938</xdr:rowOff>
    </xdr:from>
    <xdr:to>
      <xdr:col>9</xdr:col>
      <xdr:colOff>415390</xdr:colOff>
      <xdr:row>0</xdr:row>
      <xdr:rowOff>1619251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7996197" y="261938"/>
          <a:ext cx="1525093" cy="135731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ZU%20Dehradun%20Results\HZU%20DEHRADUN%20RESULT\Result%20Odd%20Sem%20Dec-2017\CS%20&amp;%20IT%20Odd%20Sem%20RESULT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ing"/>
      <sheetName val="BCA-III"/>
      <sheetName val="B.Sc IT V"/>
      <sheetName val="BCA-V"/>
      <sheetName val="M.Tech(CSE)-I"/>
      <sheetName val="B.Tech(CSE)-III"/>
      <sheetName val="B.Sc (IT)-III (2)"/>
      <sheetName val="B.Sc-IT-I"/>
      <sheetName val="MCA I"/>
      <sheetName val="BCA-I"/>
    </sheetNames>
    <sheetDataSet>
      <sheetData sheetId="0" refreshError="1">
        <row r="3">
          <cell r="A3">
            <v>0</v>
          </cell>
          <cell r="B3" t="str">
            <v>F</v>
          </cell>
        </row>
        <row r="4">
          <cell r="A4">
            <v>40</v>
          </cell>
          <cell r="B4" t="str">
            <v>P</v>
          </cell>
        </row>
        <row r="5">
          <cell r="A5">
            <v>45</v>
          </cell>
          <cell r="B5" t="str">
            <v>C</v>
          </cell>
        </row>
        <row r="6">
          <cell r="A6">
            <v>51</v>
          </cell>
          <cell r="B6" t="str">
            <v>B</v>
          </cell>
        </row>
        <row r="7">
          <cell r="A7">
            <v>61</v>
          </cell>
          <cell r="B7" t="str">
            <v>B+</v>
          </cell>
        </row>
        <row r="8">
          <cell r="A8">
            <v>71</v>
          </cell>
          <cell r="B8" t="str">
            <v>A</v>
          </cell>
        </row>
        <row r="9">
          <cell r="A9">
            <v>81</v>
          </cell>
          <cell r="B9" t="str">
            <v>A+</v>
          </cell>
        </row>
        <row r="10">
          <cell r="A10">
            <v>91</v>
          </cell>
          <cell r="B10" t="str">
            <v>O</v>
          </cell>
        </row>
        <row r="15">
          <cell r="A15" t="str">
            <v>F</v>
          </cell>
          <cell r="B15">
            <v>0</v>
          </cell>
        </row>
        <row r="16">
          <cell r="A16" t="str">
            <v>P</v>
          </cell>
          <cell r="B16">
            <v>4</v>
          </cell>
        </row>
        <row r="17">
          <cell r="A17" t="str">
            <v>C</v>
          </cell>
          <cell r="B17">
            <v>5</v>
          </cell>
        </row>
        <row r="18">
          <cell r="A18" t="str">
            <v>B</v>
          </cell>
          <cell r="B18">
            <v>6</v>
          </cell>
        </row>
        <row r="19">
          <cell r="A19" t="str">
            <v>B+</v>
          </cell>
          <cell r="B19">
            <v>7</v>
          </cell>
        </row>
        <row r="20">
          <cell r="A20" t="str">
            <v>A</v>
          </cell>
          <cell r="B20">
            <v>8</v>
          </cell>
        </row>
        <row r="21">
          <cell r="A21" t="str">
            <v>A+</v>
          </cell>
          <cell r="B21">
            <v>9</v>
          </cell>
        </row>
        <row r="22">
          <cell r="A22" t="str">
            <v>O</v>
          </cell>
          <cell r="B22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"/>
  <sheetViews>
    <sheetView topLeftCell="E1" zoomScale="40" zoomScaleNormal="40" workbookViewId="0">
      <selection activeCell="AW6" sqref="AW6:BR6"/>
    </sheetView>
  </sheetViews>
  <sheetFormatPr defaultRowHeight="15"/>
  <cols>
    <col min="1" max="1" width="9.28515625" style="62" bestFit="1" customWidth="1"/>
    <col min="2" max="2" width="60.140625" customWidth="1"/>
    <col min="3" max="4" width="59.85546875" hidden="1" customWidth="1"/>
    <col min="5" max="5" width="35.7109375" customWidth="1"/>
    <col min="6" max="6" width="23.7109375" customWidth="1"/>
    <col min="7" max="7" width="10.5703125" customWidth="1"/>
    <col min="8" max="8" width="9.5703125" customWidth="1"/>
    <col min="9" max="9" width="11.5703125" customWidth="1"/>
    <col min="10" max="10" width="11.85546875" customWidth="1"/>
    <col min="11" max="12" width="7.140625" hidden="1" customWidth="1"/>
    <col min="13" max="13" width="10.140625" hidden="1" customWidth="1"/>
    <col min="14" max="14" width="11" customWidth="1"/>
    <col min="15" max="15" width="10.5703125" customWidth="1"/>
    <col min="16" max="16" width="9.140625" bestFit="1" customWidth="1"/>
    <col min="17" max="17" width="11.140625" customWidth="1"/>
    <col min="18" max="20" width="7.140625" hidden="1" customWidth="1"/>
    <col min="21" max="21" width="9.85546875" customWidth="1"/>
    <col min="22" max="22" width="10.140625" customWidth="1"/>
    <col min="23" max="23" width="9.28515625" bestFit="1" customWidth="1"/>
    <col min="24" max="24" width="12" customWidth="1"/>
    <col min="25" max="27" width="7.140625" hidden="1" customWidth="1"/>
    <col min="28" max="28" width="10.140625" customWidth="1"/>
    <col min="29" max="29" width="9.140625" customWidth="1"/>
    <col min="30" max="30" width="11.28515625" customWidth="1"/>
    <col min="31" max="31" width="9.7109375" customWidth="1"/>
    <col min="32" max="34" width="7.140625" hidden="1" customWidth="1"/>
    <col min="35" max="35" width="10.5703125" customWidth="1"/>
    <col min="36" max="36" width="10.85546875" customWidth="1"/>
    <col min="37" max="37" width="12" customWidth="1"/>
    <col min="38" max="38" width="9.5703125" customWidth="1"/>
    <col min="39" max="41" width="7.140625" hidden="1" customWidth="1"/>
    <col min="42" max="42" width="11.28515625" customWidth="1"/>
    <col min="43" max="43" width="9.85546875" customWidth="1"/>
    <col min="44" max="44" width="9" bestFit="1" customWidth="1"/>
    <col min="45" max="45" width="10.42578125" customWidth="1"/>
    <col min="46" max="48" width="7.140625" hidden="1" customWidth="1"/>
    <col min="49" max="49" width="9.5703125" customWidth="1"/>
    <col min="50" max="50" width="9.85546875" customWidth="1"/>
    <col min="51" max="51" width="10.42578125" customWidth="1"/>
    <col min="52" max="52" width="10.7109375" customWidth="1"/>
    <col min="53" max="55" width="7.140625" hidden="1" customWidth="1"/>
    <col min="56" max="56" width="9.140625" customWidth="1"/>
    <col min="57" max="57" width="9.85546875" customWidth="1"/>
    <col min="58" max="58" width="10.42578125" customWidth="1"/>
    <col min="59" max="59" width="10" customWidth="1"/>
    <col min="60" max="62" width="7.140625" hidden="1" customWidth="1"/>
    <col min="63" max="64" width="9.85546875" customWidth="1"/>
    <col min="65" max="65" width="9" bestFit="1" customWidth="1"/>
    <col min="66" max="66" width="10.85546875" customWidth="1"/>
    <col min="67" max="69" width="7.140625" hidden="1" customWidth="1"/>
    <col min="70" max="70" width="14.140625" customWidth="1"/>
    <col min="72" max="72" width="16.42578125" customWidth="1"/>
  </cols>
  <sheetData>
    <row r="1" spans="1:72" ht="139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</row>
    <row r="2" spans="1:72" ht="51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6"/>
    </row>
    <row r="3" spans="1:72" ht="66.75" customHeight="1">
      <c r="A3" s="7" t="s">
        <v>2</v>
      </c>
      <c r="B3" s="8"/>
      <c r="C3" s="8"/>
      <c r="D3" s="8"/>
      <c r="E3" s="8"/>
      <c r="F3" s="8"/>
      <c r="G3" s="9" t="s">
        <v>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10"/>
      <c r="BP3" s="10"/>
      <c r="BQ3" s="10"/>
      <c r="BR3" s="11"/>
    </row>
    <row r="4" spans="1:72" ht="115.5" customHeight="1">
      <c r="A4" s="12" t="s">
        <v>4</v>
      </c>
      <c r="B4" s="13" t="s">
        <v>5</v>
      </c>
      <c r="C4" s="13"/>
      <c r="D4" s="13"/>
      <c r="E4" s="14" t="s">
        <v>6</v>
      </c>
      <c r="F4" s="15" t="s">
        <v>7</v>
      </c>
      <c r="G4" s="16" t="s">
        <v>8</v>
      </c>
      <c r="H4" s="17"/>
      <c r="I4" s="17"/>
      <c r="J4" s="18"/>
      <c r="K4" s="19"/>
      <c r="L4" s="19"/>
      <c r="M4" s="19"/>
      <c r="N4" s="20" t="s">
        <v>9</v>
      </c>
      <c r="O4" s="21"/>
      <c r="P4" s="21"/>
      <c r="Q4" s="18"/>
      <c r="R4" s="19"/>
      <c r="S4" s="19"/>
      <c r="T4" s="19"/>
      <c r="U4" s="16" t="s">
        <v>10</v>
      </c>
      <c r="V4" s="17"/>
      <c r="W4" s="17"/>
      <c r="X4" s="18"/>
      <c r="Y4" s="19"/>
      <c r="Z4" s="19"/>
      <c r="AA4" s="19"/>
      <c r="AB4" s="16" t="s">
        <v>11</v>
      </c>
      <c r="AC4" s="17"/>
      <c r="AD4" s="17"/>
      <c r="AE4" s="18"/>
      <c r="AF4" s="19"/>
      <c r="AG4" s="19"/>
      <c r="AH4" s="19"/>
      <c r="AI4" s="16" t="s">
        <v>12</v>
      </c>
      <c r="AJ4" s="17"/>
      <c r="AK4" s="17"/>
      <c r="AL4" s="18"/>
      <c r="AM4" s="19"/>
      <c r="AN4" s="19"/>
      <c r="AO4" s="19"/>
      <c r="AP4" s="20" t="s">
        <v>13</v>
      </c>
      <c r="AQ4" s="21"/>
      <c r="AR4" s="21"/>
      <c r="AS4" s="18"/>
      <c r="AT4" s="19"/>
      <c r="AU4" s="19"/>
      <c r="AV4" s="19"/>
      <c r="AW4" s="16" t="s">
        <v>14</v>
      </c>
      <c r="AX4" s="17"/>
      <c r="AY4" s="17"/>
      <c r="AZ4" s="18"/>
      <c r="BA4" s="19"/>
      <c r="BB4" s="19"/>
      <c r="BC4" s="19"/>
      <c r="BD4" s="16" t="s">
        <v>15</v>
      </c>
      <c r="BE4" s="17"/>
      <c r="BF4" s="17"/>
      <c r="BG4" s="22"/>
      <c r="BH4" s="19"/>
      <c r="BI4" s="19"/>
      <c r="BJ4" s="19"/>
      <c r="BK4" s="16" t="s">
        <v>16</v>
      </c>
      <c r="BL4" s="17"/>
      <c r="BM4" s="17"/>
      <c r="BN4" s="18"/>
      <c r="BO4" s="19"/>
      <c r="BP4" s="19"/>
      <c r="BQ4" s="19"/>
      <c r="BR4" s="23" t="s">
        <v>17</v>
      </c>
      <c r="BS4" s="23" t="s">
        <v>18</v>
      </c>
      <c r="BT4" s="23" t="s">
        <v>19</v>
      </c>
    </row>
    <row r="5" spans="1:72" ht="77.25" customHeight="1" thickBot="1">
      <c r="A5" s="24"/>
      <c r="B5" s="25"/>
      <c r="C5" s="26"/>
      <c r="D5" s="26"/>
      <c r="E5" s="27"/>
      <c r="F5" s="28"/>
      <c r="G5" s="29" t="s">
        <v>20</v>
      </c>
      <c r="H5" s="30" t="s">
        <v>21</v>
      </c>
      <c r="I5" s="30" t="s">
        <v>22</v>
      </c>
      <c r="J5" s="31" t="s">
        <v>23</v>
      </c>
      <c r="K5" s="32" t="s">
        <v>24</v>
      </c>
      <c r="L5" s="32" t="s">
        <v>25</v>
      </c>
      <c r="M5" s="32" t="s">
        <v>26</v>
      </c>
      <c r="N5" s="29" t="s">
        <v>20</v>
      </c>
      <c r="O5" s="30" t="s">
        <v>21</v>
      </c>
      <c r="P5" s="30" t="s">
        <v>22</v>
      </c>
      <c r="Q5" s="31" t="s">
        <v>23</v>
      </c>
      <c r="R5" s="32" t="s">
        <v>24</v>
      </c>
      <c r="S5" s="32" t="s">
        <v>25</v>
      </c>
      <c r="T5" s="32" t="s">
        <v>26</v>
      </c>
      <c r="U5" s="29" t="s">
        <v>20</v>
      </c>
      <c r="V5" s="30" t="s">
        <v>21</v>
      </c>
      <c r="W5" s="30" t="s">
        <v>22</v>
      </c>
      <c r="X5" s="31" t="s">
        <v>23</v>
      </c>
      <c r="Y5" s="32" t="s">
        <v>24</v>
      </c>
      <c r="Z5" s="32" t="s">
        <v>25</v>
      </c>
      <c r="AA5" s="32" t="s">
        <v>26</v>
      </c>
      <c r="AB5" s="29" t="s">
        <v>20</v>
      </c>
      <c r="AC5" s="30" t="s">
        <v>21</v>
      </c>
      <c r="AD5" s="30" t="s">
        <v>22</v>
      </c>
      <c r="AE5" s="31" t="s">
        <v>23</v>
      </c>
      <c r="AF5" s="32" t="s">
        <v>24</v>
      </c>
      <c r="AG5" s="32" t="s">
        <v>25</v>
      </c>
      <c r="AH5" s="32" t="s">
        <v>26</v>
      </c>
      <c r="AI5" s="29" t="s">
        <v>20</v>
      </c>
      <c r="AJ5" s="30" t="s">
        <v>21</v>
      </c>
      <c r="AK5" s="30" t="s">
        <v>22</v>
      </c>
      <c r="AL5" s="31" t="s">
        <v>23</v>
      </c>
      <c r="AM5" s="32" t="s">
        <v>24</v>
      </c>
      <c r="AN5" s="32" t="s">
        <v>25</v>
      </c>
      <c r="AO5" s="32" t="s">
        <v>26</v>
      </c>
      <c r="AP5" s="29" t="s">
        <v>20</v>
      </c>
      <c r="AQ5" s="30" t="s">
        <v>21</v>
      </c>
      <c r="AR5" s="30" t="s">
        <v>22</v>
      </c>
      <c r="AS5" s="31" t="s">
        <v>23</v>
      </c>
      <c r="AT5" s="32" t="s">
        <v>24</v>
      </c>
      <c r="AU5" s="32" t="s">
        <v>25</v>
      </c>
      <c r="AV5" s="32" t="s">
        <v>26</v>
      </c>
      <c r="AW5" s="29" t="s">
        <v>27</v>
      </c>
      <c r="AX5" s="30" t="s">
        <v>28</v>
      </c>
      <c r="AY5" s="30" t="s">
        <v>29</v>
      </c>
      <c r="AZ5" s="31" t="s">
        <v>23</v>
      </c>
      <c r="BA5" s="32" t="s">
        <v>24</v>
      </c>
      <c r="BB5" s="32" t="s">
        <v>25</v>
      </c>
      <c r="BC5" s="32" t="s">
        <v>26</v>
      </c>
      <c r="BD5" s="29" t="s">
        <v>27</v>
      </c>
      <c r="BE5" s="30" t="s">
        <v>28</v>
      </c>
      <c r="BF5" s="30" t="s">
        <v>29</v>
      </c>
      <c r="BG5" s="31" t="s">
        <v>23</v>
      </c>
      <c r="BH5" s="32" t="s">
        <v>24</v>
      </c>
      <c r="BI5" s="32" t="s">
        <v>25</v>
      </c>
      <c r="BJ5" s="32" t="s">
        <v>26</v>
      </c>
      <c r="BK5" s="29" t="s">
        <v>27</v>
      </c>
      <c r="BL5" s="30" t="s">
        <v>28</v>
      </c>
      <c r="BM5" s="30" t="s">
        <v>29</v>
      </c>
      <c r="BN5" s="31" t="s">
        <v>23</v>
      </c>
      <c r="BO5" s="32" t="s">
        <v>24</v>
      </c>
      <c r="BP5" s="32" t="s">
        <v>25</v>
      </c>
      <c r="BQ5" s="32" t="s">
        <v>26</v>
      </c>
      <c r="BR5" s="33"/>
      <c r="BS5" s="34"/>
      <c r="BT5" s="34"/>
    </row>
    <row r="6" spans="1:72" s="47" customFormat="1" ht="98.25" customHeight="1">
      <c r="A6" s="35">
        <v>4</v>
      </c>
      <c r="B6" s="36" t="s">
        <v>30</v>
      </c>
      <c r="C6" s="50"/>
      <c r="D6" s="50"/>
      <c r="E6" s="38" t="s">
        <v>31</v>
      </c>
      <c r="F6" s="37">
        <v>180704005</v>
      </c>
      <c r="G6" s="40"/>
      <c r="H6" s="40"/>
      <c r="I6" s="41"/>
      <c r="J6" s="42"/>
      <c r="K6" s="43"/>
      <c r="L6" s="43"/>
      <c r="M6" s="43"/>
      <c r="N6" s="40"/>
      <c r="O6" s="40"/>
      <c r="P6" s="44"/>
      <c r="Q6" s="45"/>
      <c r="R6" s="46"/>
      <c r="S6" s="46"/>
      <c r="T6" s="46"/>
      <c r="U6" s="40"/>
      <c r="V6" s="40"/>
      <c r="W6" s="44"/>
      <c r="X6" s="45"/>
      <c r="Y6" s="46"/>
      <c r="Z6" s="46"/>
      <c r="AA6" s="46"/>
      <c r="AB6" s="39"/>
      <c r="AC6" s="51"/>
      <c r="AD6" s="44"/>
      <c r="AE6" s="45"/>
      <c r="AF6" s="46"/>
      <c r="AG6" s="46"/>
      <c r="AH6" s="46"/>
      <c r="AI6" s="39"/>
      <c r="AJ6" s="39"/>
      <c r="AK6" s="44"/>
      <c r="AL6" s="45"/>
      <c r="AM6" s="46"/>
      <c r="AN6" s="46"/>
      <c r="AO6" s="46"/>
      <c r="AP6" s="52" t="s">
        <v>32</v>
      </c>
      <c r="AQ6" s="52">
        <v>40</v>
      </c>
      <c r="AR6" s="44">
        <f t="shared" ref="AR6:AR8" si="0">SUM(AP6:AQ6)</f>
        <v>40</v>
      </c>
      <c r="AS6" s="45" t="s">
        <v>33</v>
      </c>
      <c r="AT6" s="46"/>
      <c r="AU6" s="46"/>
      <c r="AV6" s="46"/>
      <c r="AW6" s="39"/>
      <c r="AX6" s="52"/>
      <c r="AY6" s="44"/>
      <c r="AZ6" s="45"/>
      <c r="BA6" s="46"/>
      <c r="BB6" s="46"/>
      <c r="BC6" s="46"/>
      <c r="BD6" s="39"/>
      <c r="BE6" s="52"/>
      <c r="BF6" s="44"/>
      <c r="BG6" s="45"/>
      <c r="BH6" s="46"/>
      <c r="BI6" s="46"/>
      <c r="BJ6" s="46"/>
      <c r="BK6" s="39"/>
      <c r="BL6" s="52"/>
      <c r="BM6" s="44"/>
      <c r="BN6" s="45"/>
      <c r="BO6" s="46"/>
      <c r="BP6" s="46"/>
      <c r="BQ6" s="46"/>
      <c r="BR6" s="46"/>
      <c r="BT6" s="48"/>
    </row>
    <row r="7" spans="1:72" s="47" customFormat="1" ht="98.25" customHeight="1">
      <c r="A7" s="49">
        <v>5</v>
      </c>
      <c r="B7" s="36" t="s">
        <v>34</v>
      </c>
      <c r="C7" s="50"/>
      <c r="D7" s="50"/>
      <c r="E7" s="38" t="s">
        <v>35</v>
      </c>
      <c r="F7" s="37">
        <v>180704006</v>
      </c>
      <c r="G7" s="40">
        <v>29</v>
      </c>
      <c r="H7" s="40" t="s">
        <v>32</v>
      </c>
      <c r="I7" s="63">
        <f t="shared" ref="I7" si="1">SUM(G7:H7)</f>
        <v>29</v>
      </c>
      <c r="J7" s="43" t="s">
        <v>32</v>
      </c>
      <c r="K7" s="43"/>
      <c r="L7" s="43"/>
      <c r="M7" s="43"/>
      <c r="N7" s="40">
        <v>28</v>
      </c>
      <c r="O7" s="40" t="s">
        <v>32</v>
      </c>
      <c r="P7" s="64">
        <f t="shared" ref="P7" si="2">SUM(N7:O7)</f>
        <v>28</v>
      </c>
      <c r="Q7" s="46" t="s">
        <v>32</v>
      </c>
      <c r="R7" s="46"/>
      <c r="S7" s="46"/>
      <c r="T7" s="46"/>
      <c r="U7" s="40">
        <v>28</v>
      </c>
      <c r="V7" s="40" t="s">
        <v>32</v>
      </c>
      <c r="W7" s="64">
        <f t="shared" ref="W7" si="3">SUM(U7:V7)</f>
        <v>28</v>
      </c>
      <c r="X7" s="46" t="s">
        <v>32</v>
      </c>
      <c r="Y7" s="46"/>
      <c r="Z7" s="46"/>
      <c r="AA7" s="46"/>
      <c r="AB7" s="57">
        <v>27</v>
      </c>
      <c r="AC7" s="57" t="s">
        <v>32</v>
      </c>
      <c r="AD7" s="64">
        <f t="shared" ref="AD7" si="4">SUM(AB7:AC7)</f>
        <v>27</v>
      </c>
      <c r="AE7" s="46" t="s">
        <v>32</v>
      </c>
      <c r="AF7" s="46"/>
      <c r="AG7" s="46"/>
      <c r="AH7" s="46"/>
      <c r="AI7" s="57">
        <v>28</v>
      </c>
      <c r="AJ7" s="57" t="s">
        <v>32</v>
      </c>
      <c r="AK7" s="64">
        <f t="shared" ref="AK7" si="5">SUM(AI7:AJ7)</f>
        <v>28</v>
      </c>
      <c r="AL7" s="46" t="s">
        <v>32</v>
      </c>
      <c r="AM7" s="46"/>
      <c r="AN7" s="46"/>
      <c r="AO7" s="46"/>
      <c r="AP7" s="57" t="s">
        <v>32</v>
      </c>
      <c r="AQ7" s="57" t="s">
        <v>32</v>
      </c>
      <c r="AR7" s="64">
        <f t="shared" si="0"/>
        <v>0</v>
      </c>
      <c r="AS7" s="46" t="s">
        <v>32</v>
      </c>
      <c r="AT7" s="46"/>
      <c r="AU7" s="46"/>
      <c r="AV7" s="46"/>
      <c r="AW7" s="57">
        <v>17</v>
      </c>
      <c r="AX7" s="57" t="s">
        <v>32</v>
      </c>
      <c r="AY7" s="64">
        <f t="shared" ref="AY6:AY7" si="6">SUM(AW7:AX7)</f>
        <v>17</v>
      </c>
      <c r="AZ7" s="46" t="s">
        <v>32</v>
      </c>
      <c r="BA7" s="46"/>
      <c r="BB7" s="46"/>
      <c r="BC7" s="46"/>
      <c r="BD7" s="57">
        <v>16</v>
      </c>
      <c r="BE7" s="57" t="s">
        <v>32</v>
      </c>
      <c r="BF7" s="64">
        <f t="shared" ref="BF6:BF7" si="7">SUM(BD7:BE7)</f>
        <v>16</v>
      </c>
      <c r="BG7" s="46" t="s">
        <v>32</v>
      </c>
      <c r="BH7" s="46"/>
      <c r="BI7" s="46"/>
      <c r="BJ7" s="46"/>
      <c r="BK7" s="57">
        <v>19</v>
      </c>
      <c r="BL7" s="57" t="s">
        <v>32</v>
      </c>
      <c r="BM7" s="64">
        <f t="shared" ref="BM6:BM7" si="8">SUM(BK7:BL7)</f>
        <v>19</v>
      </c>
      <c r="BN7" s="46" t="s">
        <v>32</v>
      </c>
      <c r="BO7" s="46"/>
      <c r="BP7" s="46"/>
      <c r="BQ7" s="46"/>
      <c r="BR7" s="46">
        <f t="shared" ref="BR6:BR7" si="9">BM7+BF7+AY7+AR7+AK7+AD7+W7+P7+I7</f>
        <v>192</v>
      </c>
      <c r="BT7" s="48"/>
    </row>
    <row r="8" spans="1:72" s="47" customFormat="1" ht="98.25" customHeight="1">
      <c r="A8" s="35">
        <v>7</v>
      </c>
      <c r="B8" s="53" t="s">
        <v>36</v>
      </c>
      <c r="C8" s="54"/>
      <c r="D8" s="54"/>
      <c r="E8" s="53" t="s">
        <v>37</v>
      </c>
      <c r="F8" s="37">
        <v>190704008</v>
      </c>
      <c r="G8" s="40"/>
      <c r="H8" s="40"/>
      <c r="I8" s="41"/>
      <c r="J8" s="42"/>
      <c r="K8" s="43"/>
      <c r="L8" s="43"/>
      <c r="M8" s="43"/>
      <c r="N8" s="40"/>
      <c r="O8" s="40"/>
      <c r="P8" s="44"/>
      <c r="Q8" s="45"/>
      <c r="R8" s="46"/>
      <c r="S8" s="46"/>
      <c r="T8" s="46"/>
      <c r="U8" s="40"/>
      <c r="V8" s="40"/>
      <c r="W8" s="44"/>
      <c r="X8" s="45"/>
      <c r="Y8" s="46"/>
      <c r="Z8" s="46"/>
      <c r="AA8" s="46"/>
      <c r="AB8" s="55"/>
      <c r="AC8" s="55"/>
      <c r="AD8" s="44"/>
      <c r="AE8" s="45"/>
      <c r="AF8" s="46"/>
      <c r="AG8" s="46"/>
      <c r="AH8" s="46"/>
      <c r="AI8" s="55"/>
      <c r="AJ8" s="55"/>
      <c r="AK8" s="44"/>
      <c r="AL8" s="45"/>
      <c r="AM8" s="46"/>
      <c r="AN8" s="46"/>
      <c r="AO8" s="46"/>
      <c r="AP8" s="55">
        <v>29</v>
      </c>
      <c r="AQ8" s="57">
        <v>5</v>
      </c>
      <c r="AR8" s="44">
        <f t="shared" si="0"/>
        <v>34</v>
      </c>
      <c r="AS8" s="45" t="str">
        <f>IF(AND(((AQ8/30)*100)&gt;=35,AR8&gt;=40),VLOOKUP(AR8,[1]Grading!$A$3:$B$10,2,TRUE),"F")</f>
        <v>F</v>
      </c>
      <c r="AT8" s="46"/>
      <c r="AU8" s="46"/>
      <c r="AV8" s="46"/>
      <c r="AW8" s="56"/>
      <c r="AX8" s="56"/>
      <c r="AY8" s="44"/>
      <c r="AZ8" s="45"/>
      <c r="BA8" s="46"/>
      <c r="BB8" s="46"/>
      <c r="BC8" s="46"/>
      <c r="BD8" s="55"/>
      <c r="BE8" s="55"/>
      <c r="BF8" s="44"/>
      <c r="BG8" s="45"/>
      <c r="BH8" s="46"/>
      <c r="BI8" s="46"/>
      <c r="BJ8" s="46"/>
      <c r="BK8" s="55"/>
      <c r="BL8" s="55"/>
      <c r="BM8" s="44"/>
      <c r="BN8" s="45"/>
      <c r="BO8" s="46"/>
      <c r="BP8" s="46"/>
      <c r="BQ8" s="46"/>
      <c r="BR8" s="46"/>
      <c r="BT8" s="48"/>
    </row>
    <row r="9" spans="1:72" ht="99" customHeight="1" thickBot="1">
      <c r="A9" s="58" t="s">
        <v>38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60"/>
    </row>
    <row r="10" spans="1:72" ht="26.25" customHeight="1">
      <c r="A10" s="61" t="s">
        <v>39</v>
      </c>
    </row>
  </sheetData>
  <mergeCells count="23">
    <mergeCell ref="A9:BR9"/>
    <mergeCell ref="AW4:AZ4"/>
    <mergeCell ref="BD4:BG4"/>
    <mergeCell ref="BK4:BN4"/>
    <mergeCell ref="BR4:BR5"/>
    <mergeCell ref="BS4:BS5"/>
    <mergeCell ref="BT4:BT5"/>
    <mergeCell ref="G4:J4"/>
    <mergeCell ref="N4:Q4"/>
    <mergeCell ref="U4:X4"/>
    <mergeCell ref="AB4:AE4"/>
    <mergeCell ref="AI4:AL4"/>
    <mergeCell ref="AP4:AS4"/>
    <mergeCell ref="A1:BR1"/>
    <mergeCell ref="A2:BR2"/>
    <mergeCell ref="A3:F3"/>
    <mergeCell ref="G3:BR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zoomScale="55" zoomScaleNormal="55" workbookViewId="0">
      <selection activeCell="X6" sqref="X6:AE6"/>
    </sheetView>
  </sheetViews>
  <sheetFormatPr defaultRowHeight="15"/>
  <cols>
    <col min="1" max="1" width="5.7109375" customWidth="1"/>
    <col min="2" max="2" width="42.5703125" customWidth="1"/>
    <col min="3" max="4" width="42.5703125" hidden="1" customWidth="1"/>
    <col min="5" max="5" width="27.140625" customWidth="1"/>
    <col min="6" max="6" width="18.42578125" customWidth="1"/>
    <col min="7" max="7" width="18.42578125" hidden="1" customWidth="1"/>
    <col min="8" max="26" width="8" customWidth="1"/>
    <col min="27" max="31" width="7.5703125" customWidth="1"/>
  </cols>
  <sheetData>
    <row r="1" spans="1:31" ht="81.75" customHeight="1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40.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30" customHeight="1">
      <c r="A3" s="68" t="s">
        <v>2</v>
      </c>
      <c r="B3" s="68"/>
      <c r="C3" s="68"/>
      <c r="D3" s="68"/>
      <c r="E3" s="68"/>
      <c r="F3" s="68"/>
      <c r="G3" s="69"/>
      <c r="H3" s="70" t="s">
        <v>3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s="84" customFormat="1" ht="88.5" customHeight="1">
      <c r="A4" s="71" t="s">
        <v>4</v>
      </c>
      <c r="B4" s="72" t="s">
        <v>5</v>
      </c>
      <c r="C4" s="73" t="s">
        <v>42</v>
      </c>
      <c r="D4" s="73" t="s">
        <v>43</v>
      </c>
      <c r="E4" s="74" t="s">
        <v>6</v>
      </c>
      <c r="F4" s="75" t="s">
        <v>7</v>
      </c>
      <c r="G4" s="76" t="s">
        <v>44</v>
      </c>
      <c r="H4" s="77" t="s">
        <v>45</v>
      </c>
      <c r="I4" s="78"/>
      <c r="J4" s="78"/>
      <c r="K4" s="79"/>
      <c r="L4" s="77" t="s">
        <v>46</v>
      </c>
      <c r="M4" s="78"/>
      <c r="N4" s="78"/>
      <c r="O4" s="79"/>
      <c r="P4" s="77" t="s">
        <v>47</v>
      </c>
      <c r="Q4" s="78"/>
      <c r="R4" s="78"/>
      <c r="S4" s="79"/>
      <c r="T4" s="77" t="s">
        <v>48</v>
      </c>
      <c r="U4" s="78"/>
      <c r="V4" s="78"/>
      <c r="W4" s="79"/>
      <c r="X4" s="77" t="s">
        <v>49</v>
      </c>
      <c r="Y4" s="78"/>
      <c r="Z4" s="78"/>
      <c r="AA4" s="80"/>
      <c r="AB4" s="81" t="s">
        <v>50</v>
      </c>
      <c r="AC4" s="82"/>
      <c r="AD4" s="82"/>
      <c r="AE4" s="83"/>
    </row>
    <row r="5" spans="1:31" s="84" customFormat="1" ht="69.75" customHeight="1">
      <c r="A5" s="71"/>
      <c r="B5" s="72"/>
      <c r="C5" s="85"/>
      <c r="D5" s="85"/>
      <c r="E5" s="74"/>
      <c r="F5" s="75"/>
      <c r="G5" s="86"/>
      <c r="H5" s="87" t="s">
        <v>27</v>
      </c>
      <c r="I5" s="88" t="s">
        <v>51</v>
      </c>
      <c r="J5" s="88" t="s">
        <v>22</v>
      </c>
      <c r="K5" s="89" t="s">
        <v>23</v>
      </c>
      <c r="L5" s="87" t="s">
        <v>27</v>
      </c>
      <c r="M5" s="88" t="s">
        <v>51</v>
      </c>
      <c r="N5" s="88" t="s">
        <v>22</v>
      </c>
      <c r="O5" s="89" t="s">
        <v>23</v>
      </c>
      <c r="P5" s="87" t="s">
        <v>27</v>
      </c>
      <c r="Q5" s="88" t="s">
        <v>51</v>
      </c>
      <c r="R5" s="88" t="s">
        <v>22</v>
      </c>
      <c r="S5" s="89" t="s">
        <v>23</v>
      </c>
      <c r="T5" s="87" t="s">
        <v>27</v>
      </c>
      <c r="U5" s="88" t="s">
        <v>51</v>
      </c>
      <c r="V5" s="88" t="s">
        <v>22</v>
      </c>
      <c r="W5" s="89" t="s">
        <v>23</v>
      </c>
      <c r="X5" s="90" t="s">
        <v>52</v>
      </c>
      <c r="Y5" s="91" t="s">
        <v>53</v>
      </c>
      <c r="Z5" s="91" t="s">
        <v>54</v>
      </c>
      <c r="AA5" s="92" t="s">
        <v>23</v>
      </c>
      <c r="AB5" s="93" t="s">
        <v>52</v>
      </c>
      <c r="AC5" s="93" t="s">
        <v>53</v>
      </c>
      <c r="AD5" s="93" t="s">
        <v>54</v>
      </c>
      <c r="AE5" s="94" t="s">
        <v>23</v>
      </c>
    </row>
    <row r="6" spans="1:31" s="102" customFormat="1" ht="47.25" customHeight="1">
      <c r="A6" s="95">
        <v>4</v>
      </c>
      <c r="B6" s="96" t="s">
        <v>56</v>
      </c>
      <c r="C6" s="96" t="s">
        <v>57</v>
      </c>
      <c r="D6" s="96" t="s">
        <v>58</v>
      </c>
      <c r="E6" s="97" t="s">
        <v>59</v>
      </c>
      <c r="F6" s="98">
        <v>180601004</v>
      </c>
      <c r="G6" s="99" t="s">
        <v>55</v>
      </c>
      <c r="H6" s="104"/>
      <c r="I6" s="104"/>
      <c r="J6" s="100"/>
      <c r="K6" s="101"/>
      <c r="L6" s="105"/>
      <c r="M6" s="106"/>
      <c r="N6" s="100"/>
      <c r="O6" s="101"/>
      <c r="P6" s="107" t="s">
        <v>32</v>
      </c>
      <c r="Q6" s="108">
        <v>36</v>
      </c>
      <c r="R6" s="100">
        <f t="shared" ref="R6" si="0">SUM(P6:Q6)</f>
        <v>36</v>
      </c>
      <c r="S6" s="101" t="str">
        <f>IF(AND(((Q6/30)*100)&gt;=35,R6&gt;=40),VLOOKUP(R6,[1]Grading!$A$3:$B$10,2,TRUE),"F")</f>
        <v>F</v>
      </c>
      <c r="T6" s="104"/>
      <c r="U6" s="104"/>
      <c r="V6" s="100"/>
      <c r="W6" s="101"/>
      <c r="X6" s="104"/>
      <c r="Y6" s="104"/>
      <c r="Z6" s="100"/>
      <c r="AA6" s="101"/>
      <c r="AB6" s="104"/>
      <c r="AC6" s="104"/>
      <c r="AD6" s="103"/>
      <c r="AE6" s="101"/>
    </row>
    <row r="7" spans="1:31" s="102" customFormat="1" ht="47.25" customHeight="1">
      <c r="A7" s="95">
        <v>11</v>
      </c>
      <c r="B7" s="96" t="s">
        <v>60</v>
      </c>
      <c r="C7" s="96" t="s">
        <v>61</v>
      </c>
      <c r="D7" s="96" t="s">
        <v>62</v>
      </c>
      <c r="E7" s="97" t="s">
        <v>63</v>
      </c>
      <c r="F7" s="98">
        <v>180601012</v>
      </c>
      <c r="G7" s="99" t="s">
        <v>55</v>
      </c>
      <c r="H7" s="109"/>
      <c r="I7" s="109"/>
      <c r="J7" s="100"/>
      <c r="K7" s="101"/>
      <c r="L7" s="109"/>
      <c r="M7" s="109"/>
      <c r="N7" s="100"/>
      <c r="O7" s="101"/>
      <c r="P7" s="109"/>
      <c r="Q7" s="110"/>
      <c r="R7" s="100"/>
      <c r="S7" s="101"/>
      <c r="T7" s="109">
        <v>25</v>
      </c>
      <c r="U7" s="111" t="s">
        <v>32</v>
      </c>
      <c r="V7" s="100">
        <f t="shared" ref="V6:V7" si="1">SUM(T7:U7)</f>
        <v>25</v>
      </c>
      <c r="W7" s="101" t="s">
        <v>32</v>
      </c>
      <c r="X7" s="109"/>
      <c r="Y7" s="109"/>
      <c r="Z7" s="100"/>
      <c r="AA7" s="101"/>
      <c r="AB7" s="109"/>
      <c r="AC7" s="109"/>
      <c r="AD7" s="103"/>
      <c r="AE7" s="101"/>
    </row>
    <row r="8" spans="1:31" ht="15" customHeight="1">
      <c r="A8" s="112" t="s">
        <v>64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1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1" ht="42.75" customHeight="1" thickBo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ht="21.75" customHeight="1">
      <c r="A11" s="118" t="s">
        <v>39</v>
      </c>
      <c r="B11" s="118"/>
    </row>
  </sheetData>
  <mergeCells count="18">
    <mergeCell ref="AB4:AE4"/>
    <mergeCell ref="A8:AE10"/>
    <mergeCell ref="G4:G5"/>
    <mergeCell ref="H4:K4"/>
    <mergeCell ref="L4:O4"/>
    <mergeCell ref="P4:S4"/>
    <mergeCell ref="T4:W4"/>
    <mergeCell ref="X4:AA4"/>
    <mergeCell ref="A1:AE1"/>
    <mergeCell ref="A2:AE2"/>
    <mergeCell ref="A3:F3"/>
    <mergeCell ref="H3:AE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9"/>
  <sheetViews>
    <sheetView tabSelected="1" topLeftCell="E1" zoomScale="40" zoomScaleNormal="40" workbookViewId="0">
      <selection activeCell="BM8" sqref="BM8"/>
    </sheetView>
  </sheetViews>
  <sheetFormatPr defaultRowHeight="15"/>
  <cols>
    <col min="1" max="1" width="9.28515625" style="62" bestFit="1" customWidth="1"/>
    <col min="2" max="2" width="49.140625" customWidth="1"/>
    <col min="3" max="4" width="59.85546875" hidden="1" customWidth="1"/>
    <col min="5" max="5" width="32.42578125" customWidth="1"/>
    <col min="6" max="6" width="23.7109375" customWidth="1"/>
    <col min="7" max="7" width="7.5703125" customWidth="1"/>
    <col min="8" max="8" width="7.42578125" customWidth="1"/>
    <col min="9" max="9" width="9.7109375" customWidth="1"/>
    <col min="10" max="10" width="9.140625" customWidth="1"/>
    <col min="11" max="12" width="7.140625" hidden="1" customWidth="1"/>
    <col min="13" max="13" width="10.140625" hidden="1" customWidth="1"/>
    <col min="14" max="14" width="10.42578125" customWidth="1"/>
    <col min="15" max="15" width="10.140625" customWidth="1"/>
    <col min="16" max="16" width="9.140625" bestFit="1" customWidth="1"/>
    <col min="17" max="17" width="10.28515625" customWidth="1"/>
    <col min="18" max="20" width="7.140625" hidden="1" customWidth="1"/>
    <col min="21" max="21" width="9.140625" customWidth="1"/>
    <col min="22" max="22" width="9.28515625" customWidth="1"/>
    <col min="23" max="23" width="9.28515625" bestFit="1" customWidth="1"/>
    <col min="24" max="24" width="7.28515625" customWidth="1"/>
    <col min="25" max="27" width="7.140625" hidden="1" customWidth="1"/>
    <col min="28" max="28" width="8" customWidth="1"/>
    <col min="29" max="29" width="8.140625" bestFit="1" customWidth="1"/>
    <col min="30" max="30" width="9.140625" bestFit="1" customWidth="1"/>
    <col min="31" max="31" width="7.28515625" customWidth="1"/>
    <col min="32" max="34" width="7.140625" hidden="1" customWidth="1"/>
    <col min="35" max="36" width="7.28515625" bestFit="1" customWidth="1"/>
    <col min="37" max="37" width="9.140625" bestFit="1" customWidth="1"/>
    <col min="38" max="38" width="7" customWidth="1"/>
    <col min="39" max="41" width="7.140625" hidden="1" customWidth="1"/>
    <col min="42" max="43" width="7" bestFit="1" customWidth="1"/>
    <col min="44" max="44" width="9" bestFit="1" customWidth="1"/>
    <col min="45" max="45" width="7.28515625" customWidth="1"/>
    <col min="46" max="48" width="7.140625" hidden="1" customWidth="1"/>
    <col min="49" max="50" width="7" bestFit="1" customWidth="1"/>
    <col min="51" max="51" width="9" bestFit="1" customWidth="1"/>
    <col min="52" max="52" width="7.85546875" customWidth="1"/>
    <col min="53" max="55" width="7.140625" hidden="1" customWidth="1"/>
    <col min="56" max="56" width="7.28515625" bestFit="1" customWidth="1"/>
    <col min="57" max="57" width="8" customWidth="1"/>
    <col min="58" max="58" width="9" bestFit="1" customWidth="1"/>
    <col min="59" max="59" width="7.42578125" customWidth="1"/>
    <col min="60" max="62" width="7.140625" hidden="1" customWidth="1"/>
    <col min="63" max="63" width="7" bestFit="1" customWidth="1"/>
    <col min="64" max="64" width="9.42578125" customWidth="1"/>
    <col min="65" max="65" width="9" bestFit="1" customWidth="1"/>
    <col min="66" max="66" width="9.5703125" customWidth="1"/>
    <col min="67" max="69" width="7.140625" hidden="1" customWidth="1"/>
    <col min="70" max="70" width="7.140625" customWidth="1"/>
    <col min="71" max="71" width="8.7109375" customWidth="1"/>
    <col min="72" max="72" width="9" customWidth="1"/>
    <col min="73" max="73" width="9.7109375" customWidth="1"/>
    <col min="74" max="74" width="7.140625" customWidth="1"/>
    <col min="75" max="75" width="8.140625" customWidth="1"/>
    <col min="76" max="78" width="7.140625" customWidth="1"/>
    <col min="79" max="79" width="9" bestFit="1" customWidth="1"/>
    <col min="80" max="80" width="7.140625" customWidth="1"/>
    <col min="81" max="81" width="10.140625" customWidth="1"/>
    <col min="83" max="83" width="16.42578125" customWidth="1"/>
  </cols>
  <sheetData>
    <row r="1" spans="1:83" ht="139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3"/>
    </row>
    <row r="2" spans="1:83" ht="51" customHeight="1" thickBot="1">
      <c r="A2" s="4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6"/>
    </row>
    <row r="3" spans="1:83" ht="64.5" customHeight="1">
      <c r="A3" s="119" t="s">
        <v>2</v>
      </c>
      <c r="B3" s="120"/>
      <c r="C3" s="120"/>
      <c r="D3" s="120"/>
      <c r="E3" s="120"/>
      <c r="F3" s="120"/>
      <c r="G3" s="121" t="s">
        <v>66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</row>
    <row r="4" spans="1:83" ht="115.5" customHeight="1">
      <c r="A4" s="12" t="s">
        <v>4</v>
      </c>
      <c r="B4" s="13" t="s">
        <v>5</v>
      </c>
      <c r="C4" s="13"/>
      <c r="D4" s="13"/>
      <c r="E4" s="14" t="s">
        <v>6</v>
      </c>
      <c r="F4" s="15" t="s">
        <v>7</v>
      </c>
      <c r="G4" s="16" t="s">
        <v>67</v>
      </c>
      <c r="H4" s="17"/>
      <c r="I4" s="17"/>
      <c r="J4" s="18"/>
      <c r="K4" s="19"/>
      <c r="L4" s="19"/>
      <c r="M4" s="19"/>
      <c r="N4" s="20" t="s">
        <v>68</v>
      </c>
      <c r="O4" s="21"/>
      <c r="P4" s="21"/>
      <c r="Q4" s="18"/>
      <c r="R4" s="19"/>
      <c r="S4" s="19"/>
      <c r="T4" s="19"/>
      <c r="U4" s="16" t="s">
        <v>69</v>
      </c>
      <c r="V4" s="17"/>
      <c r="W4" s="17"/>
      <c r="X4" s="18"/>
      <c r="Y4" s="19"/>
      <c r="Z4" s="19"/>
      <c r="AA4" s="19"/>
      <c r="AB4" s="16" t="s">
        <v>70</v>
      </c>
      <c r="AC4" s="17"/>
      <c r="AD4" s="17"/>
      <c r="AE4" s="18"/>
      <c r="AF4" s="19"/>
      <c r="AG4" s="19"/>
      <c r="AH4" s="19"/>
      <c r="AI4" s="16" t="s">
        <v>71</v>
      </c>
      <c r="AJ4" s="17"/>
      <c r="AK4" s="17"/>
      <c r="AL4" s="18"/>
      <c r="AM4" s="19"/>
      <c r="AN4" s="19"/>
      <c r="AO4" s="19"/>
      <c r="AP4" s="20" t="s">
        <v>72</v>
      </c>
      <c r="AQ4" s="21"/>
      <c r="AR4" s="21"/>
      <c r="AS4" s="18"/>
      <c r="AT4" s="19"/>
      <c r="AU4" s="19"/>
      <c r="AV4" s="19"/>
      <c r="AW4" s="16" t="s">
        <v>73</v>
      </c>
      <c r="AX4" s="17"/>
      <c r="AY4" s="17"/>
      <c r="AZ4" s="18"/>
      <c r="BA4" s="19"/>
      <c r="BB4" s="19"/>
      <c r="BC4" s="19"/>
      <c r="BD4" s="16" t="s">
        <v>74</v>
      </c>
      <c r="BE4" s="17"/>
      <c r="BF4" s="17"/>
      <c r="BG4" s="22"/>
      <c r="BH4" s="19"/>
      <c r="BI4" s="19"/>
      <c r="BJ4" s="19"/>
      <c r="BK4" s="16" t="s">
        <v>75</v>
      </c>
      <c r="BL4" s="17"/>
      <c r="BM4" s="17"/>
      <c r="BN4" s="18"/>
      <c r="BO4" s="19"/>
      <c r="BP4" s="19"/>
      <c r="BQ4" s="19"/>
      <c r="BR4" s="124" t="s">
        <v>76</v>
      </c>
      <c r="BS4" s="125"/>
      <c r="BT4" s="125"/>
      <c r="BU4" s="126"/>
      <c r="BV4" s="127" t="s">
        <v>77</v>
      </c>
      <c r="BW4" s="127"/>
      <c r="BX4" s="127"/>
      <c r="BY4" s="127"/>
      <c r="BZ4" s="127" t="s">
        <v>78</v>
      </c>
      <c r="CA4" s="127"/>
      <c r="CB4" s="127"/>
      <c r="CC4" s="128" t="s">
        <v>79</v>
      </c>
      <c r="CD4" s="23" t="s">
        <v>18</v>
      </c>
      <c r="CE4" s="23" t="s">
        <v>19</v>
      </c>
    </row>
    <row r="5" spans="1:83" ht="88.5" customHeight="1" thickBot="1">
      <c r="A5" s="24"/>
      <c r="B5" s="25"/>
      <c r="C5" s="26"/>
      <c r="D5" s="26"/>
      <c r="E5" s="27"/>
      <c r="F5" s="28"/>
      <c r="G5" s="129" t="s">
        <v>20</v>
      </c>
      <c r="H5" s="130" t="s">
        <v>21</v>
      </c>
      <c r="I5" s="130" t="s">
        <v>22</v>
      </c>
      <c r="J5" s="131" t="s">
        <v>23</v>
      </c>
      <c r="K5" s="132" t="s">
        <v>24</v>
      </c>
      <c r="L5" s="132" t="s">
        <v>25</v>
      </c>
      <c r="M5" s="132" t="s">
        <v>26</v>
      </c>
      <c r="N5" s="129" t="s">
        <v>20</v>
      </c>
      <c r="O5" s="130" t="s">
        <v>21</v>
      </c>
      <c r="P5" s="130" t="s">
        <v>22</v>
      </c>
      <c r="Q5" s="131" t="s">
        <v>23</v>
      </c>
      <c r="R5" s="132" t="s">
        <v>24</v>
      </c>
      <c r="S5" s="132" t="s">
        <v>25</v>
      </c>
      <c r="T5" s="132" t="s">
        <v>26</v>
      </c>
      <c r="U5" s="129" t="s">
        <v>20</v>
      </c>
      <c r="V5" s="130" t="s">
        <v>21</v>
      </c>
      <c r="W5" s="130" t="s">
        <v>22</v>
      </c>
      <c r="X5" s="131" t="s">
        <v>23</v>
      </c>
      <c r="Y5" s="132" t="s">
        <v>24</v>
      </c>
      <c r="Z5" s="132" t="s">
        <v>25</v>
      </c>
      <c r="AA5" s="132" t="s">
        <v>26</v>
      </c>
      <c r="AB5" s="129" t="s">
        <v>20</v>
      </c>
      <c r="AC5" s="130" t="s">
        <v>21</v>
      </c>
      <c r="AD5" s="130" t="s">
        <v>22</v>
      </c>
      <c r="AE5" s="131" t="s">
        <v>23</v>
      </c>
      <c r="AF5" s="132" t="s">
        <v>24</v>
      </c>
      <c r="AG5" s="132" t="s">
        <v>25</v>
      </c>
      <c r="AH5" s="132" t="s">
        <v>26</v>
      </c>
      <c r="AI5" s="129" t="s">
        <v>20</v>
      </c>
      <c r="AJ5" s="130" t="s">
        <v>21</v>
      </c>
      <c r="AK5" s="130" t="s">
        <v>22</v>
      </c>
      <c r="AL5" s="131" t="s">
        <v>23</v>
      </c>
      <c r="AM5" s="132" t="s">
        <v>24</v>
      </c>
      <c r="AN5" s="132" t="s">
        <v>25</v>
      </c>
      <c r="AO5" s="132" t="s">
        <v>26</v>
      </c>
      <c r="AP5" s="129" t="s">
        <v>20</v>
      </c>
      <c r="AQ5" s="130" t="s">
        <v>21</v>
      </c>
      <c r="AR5" s="130" t="s">
        <v>22</v>
      </c>
      <c r="AS5" s="131" t="s">
        <v>23</v>
      </c>
      <c r="AT5" s="132" t="s">
        <v>24</v>
      </c>
      <c r="AU5" s="132" t="s">
        <v>25</v>
      </c>
      <c r="AV5" s="132" t="s">
        <v>26</v>
      </c>
      <c r="AW5" s="129" t="s">
        <v>80</v>
      </c>
      <c r="AX5" s="130" t="s">
        <v>81</v>
      </c>
      <c r="AY5" s="130" t="s">
        <v>29</v>
      </c>
      <c r="AZ5" s="131" t="s">
        <v>23</v>
      </c>
      <c r="BA5" s="132" t="s">
        <v>24</v>
      </c>
      <c r="BB5" s="132" t="s">
        <v>25</v>
      </c>
      <c r="BC5" s="132" t="s">
        <v>26</v>
      </c>
      <c r="BD5" s="129" t="s">
        <v>80</v>
      </c>
      <c r="BE5" s="130" t="s">
        <v>81</v>
      </c>
      <c r="BF5" s="130" t="s">
        <v>29</v>
      </c>
      <c r="BG5" s="131" t="s">
        <v>23</v>
      </c>
      <c r="BH5" s="132" t="s">
        <v>24</v>
      </c>
      <c r="BI5" s="132" t="s">
        <v>25</v>
      </c>
      <c r="BJ5" s="132" t="s">
        <v>26</v>
      </c>
      <c r="BK5" s="129" t="s">
        <v>80</v>
      </c>
      <c r="BL5" s="130" t="s">
        <v>81</v>
      </c>
      <c r="BM5" s="130" t="s">
        <v>29</v>
      </c>
      <c r="BN5" s="131" t="s">
        <v>23</v>
      </c>
      <c r="BO5" s="132" t="s">
        <v>24</v>
      </c>
      <c r="BP5" s="132" t="s">
        <v>25</v>
      </c>
      <c r="BQ5" s="132" t="s">
        <v>26</v>
      </c>
      <c r="BR5" s="129" t="s">
        <v>80</v>
      </c>
      <c r="BS5" s="130" t="s">
        <v>81</v>
      </c>
      <c r="BT5" s="130" t="s">
        <v>29</v>
      </c>
      <c r="BU5" s="131" t="s">
        <v>23</v>
      </c>
      <c r="BV5" s="129" t="s">
        <v>80</v>
      </c>
      <c r="BW5" s="130" t="s">
        <v>81</v>
      </c>
      <c r="BX5" s="130" t="s">
        <v>29</v>
      </c>
      <c r="BY5" s="131" t="s">
        <v>23</v>
      </c>
      <c r="BZ5" s="129" t="s">
        <v>82</v>
      </c>
      <c r="CA5" s="130" t="s">
        <v>29</v>
      </c>
      <c r="CB5" s="131" t="s">
        <v>23</v>
      </c>
      <c r="CC5" s="133"/>
      <c r="CD5" s="34"/>
      <c r="CE5" s="34"/>
    </row>
    <row r="6" spans="1:83" s="47" customFormat="1" ht="92.25" customHeight="1">
      <c r="A6" s="134">
        <v>1</v>
      </c>
      <c r="B6" s="135" t="s">
        <v>83</v>
      </c>
      <c r="C6" s="136"/>
      <c r="D6" s="136"/>
      <c r="E6" s="137" t="s">
        <v>84</v>
      </c>
      <c r="F6" s="138">
        <v>180714001</v>
      </c>
      <c r="G6" s="139"/>
      <c r="H6" s="139"/>
      <c r="I6" s="140"/>
      <c r="J6" s="141"/>
      <c r="K6" s="142"/>
      <c r="L6" s="142"/>
      <c r="M6" s="142"/>
      <c r="N6" s="143"/>
      <c r="O6" s="143"/>
      <c r="P6" s="144"/>
      <c r="Q6" s="145"/>
      <c r="R6" s="146"/>
      <c r="S6" s="146"/>
      <c r="T6" s="146"/>
      <c r="U6" s="139"/>
      <c r="V6" s="139"/>
      <c r="W6" s="144"/>
      <c r="X6" s="145"/>
      <c r="Y6" s="146" t="e">
        <f>VLOOKUP(X6,[1]Grading!$A$15:$B$22,2,FALSE)</f>
        <v>#N/A</v>
      </c>
      <c r="Z6" s="146">
        <v>4</v>
      </c>
      <c r="AA6" s="146" t="e">
        <f>Y6*Z6</f>
        <v>#N/A</v>
      </c>
      <c r="AB6" s="139">
        <v>37</v>
      </c>
      <c r="AC6" s="139">
        <v>16</v>
      </c>
      <c r="AD6" s="144">
        <f>SUM(AB6:AC6)</f>
        <v>53</v>
      </c>
      <c r="AE6" s="145" t="s">
        <v>33</v>
      </c>
      <c r="AF6" s="146">
        <f>VLOOKUP(AE6,[1]Grading!$A$15:$B$22,2,FALSE)</f>
        <v>0</v>
      </c>
      <c r="AG6" s="146">
        <v>4</v>
      </c>
      <c r="AH6" s="146">
        <f>AF6*AG6</f>
        <v>0</v>
      </c>
      <c r="AI6" s="143"/>
      <c r="AJ6" s="143"/>
      <c r="AK6" s="144"/>
      <c r="AL6" s="145"/>
      <c r="AM6" s="146"/>
      <c r="AN6" s="146"/>
      <c r="AO6" s="146"/>
      <c r="AP6" s="139"/>
      <c r="AQ6" s="139"/>
      <c r="AR6" s="144"/>
      <c r="AS6" s="145"/>
      <c r="AT6" s="146"/>
      <c r="AU6" s="146"/>
      <c r="AV6" s="146"/>
      <c r="AW6" s="139"/>
      <c r="AX6" s="139"/>
      <c r="AY6" s="144"/>
      <c r="AZ6" s="145"/>
      <c r="BA6" s="146"/>
      <c r="BB6" s="146"/>
      <c r="BC6" s="146"/>
      <c r="BD6" s="143"/>
      <c r="BE6" s="143"/>
      <c r="BF6" s="144"/>
      <c r="BG6" s="145"/>
      <c r="BH6" s="146"/>
      <c r="BI6" s="146"/>
      <c r="BJ6" s="146"/>
      <c r="BK6" s="139"/>
      <c r="BL6" s="139"/>
      <c r="BM6" s="144"/>
      <c r="BN6" s="145"/>
      <c r="BO6" s="146"/>
      <c r="BP6" s="146"/>
      <c r="BQ6" s="146"/>
      <c r="BR6" s="139"/>
      <c r="BS6" s="139"/>
      <c r="BT6" s="147"/>
      <c r="BU6" s="147"/>
      <c r="BV6" s="139"/>
      <c r="BW6" s="139"/>
      <c r="BX6" s="147"/>
      <c r="BY6" s="147"/>
      <c r="BZ6" s="139"/>
      <c r="CA6" s="139"/>
      <c r="CB6" s="147"/>
      <c r="CC6" s="148"/>
      <c r="CE6" s="48">
        <f>CD6/25</f>
        <v>0</v>
      </c>
    </row>
    <row r="7" spans="1:83" s="47" customFormat="1" ht="92.25" customHeight="1">
      <c r="A7" s="149">
        <v>3</v>
      </c>
      <c r="B7" s="137" t="s">
        <v>85</v>
      </c>
      <c r="C7" s="136"/>
      <c r="D7" s="136"/>
      <c r="E7" s="150" t="s">
        <v>37</v>
      </c>
      <c r="F7" s="138">
        <v>180712008</v>
      </c>
      <c r="G7" s="154" t="s">
        <v>32</v>
      </c>
      <c r="H7" s="154" t="s">
        <v>32</v>
      </c>
      <c r="I7" s="63">
        <v>0</v>
      </c>
      <c r="J7" s="43" t="s">
        <v>32</v>
      </c>
      <c r="K7" s="43"/>
      <c r="L7" s="43"/>
      <c r="M7" s="43"/>
      <c r="N7" s="40" t="s">
        <v>32</v>
      </c>
      <c r="O7" s="40" t="s">
        <v>32</v>
      </c>
      <c r="P7" s="64">
        <v>0</v>
      </c>
      <c r="Q7" s="46" t="s">
        <v>32</v>
      </c>
      <c r="R7" s="46"/>
      <c r="S7" s="46"/>
      <c r="T7" s="46"/>
      <c r="U7" s="154" t="s">
        <v>32</v>
      </c>
      <c r="V7" s="154" t="s">
        <v>32</v>
      </c>
      <c r="W7" s="144">
        <f t="shared" ref="W7:W8" si="0">SUM(U7:V7)</f>
        <v>0</v>
      </c>
      <c r="X7" s="46" t="s">
        <v>32</v>
      </c>
      <c r="Y7" s="46"/>
      <c r="Z7" s="46"/>
      <c r="AA7" s="46"/>
      <c r="AB7" s="154" t="s">
        <v>32</v>
      </c>
      <c r="AC7" s="154" t="s">
        <v>32</v>
      </c>
      <c r="AD7" s="144">
        <f t="shared" ref="AD7:AD8" si="1">SUM(AB7:AC7)</f>
        <v>0</v>
      </c>
      <c r="AE7" s="46" t="s">
        <v>32</v>
      </c>
      <c r="AF7" s="46"/>
      <c r="AG7" s="46"/>
      <c r="AH7" s="46"/>
      <c r="AI7" s="40" t="s">
        <v>32</v>
      </c>
      <c r="AJ7" s="40" t="s">
        <v>32</v>
      </c>
      <c r="AK7" s="64">
        <v>0</v>
      </c>
      <c r="AL7" s="46" t="s">
        <v>32</v>
      </c>
      <c r="AM7" s="46"/>
      <c r="AN7" s="46"/>
      <c r="AO7" s="46"/>
      <c r="AP7" s="154" t="s">
        <v>32</v>
      </c>
      <c r="AQ7" s="154" t="s">
        <v>32</v>
      </c>
      <c r="AR7" s="144">
        <f t="shared" ref="AR7:AR8" si="2">SUM(AP7:AQ7)</f>
        <v>0</v>
      </c>
      <c r="AS7" s="46" t="s">
        <v>32</v>
      </c>
      <c r="AT7" s="46"/>
      <c r="AU7" s="46"/>
      <c r="AV7" s="46"/>
      <c r="AW7" s="154" t="s">
        <v>32</v>
      </c>
      <c r="AX7" s="154" t="s">
        <v>32</v>
      </c>
      <c r="AY7" s="144">
        <f t="shared" ref="AY7:AY8" si="3">SUM(AW7:AX7)</f>
        <v>0</v>
      </c>
      <c r="AZ7" s="46" t="s">
        <v>32</v>
      </c>
      <c r="BA7" s="46"/>
      <c r="BB7" s="46"/>
      <c r="BC7" s="46"/>
      <c r="BD7" s="40">
        <v>12</v>
      </c>
      <c r="BE7" s="40" t="s">
        <v>32</v>
      </c>
      <c r="BF7" s="64">
        <f t="shared" ref="BF7:BF8" si="4">SUM(BD7:BE7)</f>
        <v>12</v>
      </c>
      <c r="BG7" s="46" t="s">
        <v>32</v>
      </c>
      <c r="BH7" s="46"/>
      <c r="BI7" s="46"/>
      <c r="BJ7" s="46"/>
      <c r="BK7" s="154">
        <v>12</v>
      </c>
      <c r="BL7" s="154" t="s">
        <v>32</v>
      </c>
      <c r="BM7" s="144">
        <f t="shared" ref="BM7:BM8" si="5">SUM(BK7:BL7)</f>
        <v>12</v>
      </c>
      <c r="BN7" s="46" t="s">
        <v>32</v>
      </c>
      <c r="BO7" s="46"/>
      <c r="BP7" s="46"/>
      <c r="BQ7" s="46"/>
      <c r="BR7" s="154">
        <v>12</v>
      </c>
      <c r="BS7" s="154" t="s">
        <v>32</v>
      </c>
      <c r="BT7" s="147">
        <f t="shared" ref="BT7:BT8" si="6">SUM(BR7:BS7)</f>
        <v>12</v>
      </c>
      <c r="BU7" s="46" t="s">
        <v>32</v>
      </c>
      <c r="BV7" s="154" t="s">
        <v>32</v>
      </c>
      <c r="BW7" s="154" t="s">
        <v>32</v>
      </c>
      <c r="BX7" s="147">
        <f t="shared" ref="BX7:BX8" si="7">SUM(BV7:BW7)</f>
        <v>0</v>
      </c>
      <c r="BY7" s="46" t="s">
        <v>32</v>
      </c>
      <c r="BZ7" s="154">
        <v>30</v>
      </c>
      <c r="CA7" s="154">
        <v>30</v>
      </c>
      <c r="CB7" s="46" t="s">
        <v>86</v>
      </c>
      <c r="CC7" s="148">
        <f t="shared" ref="CC7:CC8" si="8">CA7+BX7+BT7+BM7+BF7+AY7+AR7+AK7+AD7+W7+P7+I7</f>
        <v>66</v>
      </c>
      <c r="CE7" s="48"/>
    </row>
    <row r="8" spans="1:83" s="47" customFormat="1" ht="92.25" customHeight="1">
      <c r="A8" s="149">
        <v>4</v>
      </c>
      <c r="B8" s="151" t="s">
        <v>87</v>
      </c>
      <c r="C8" s="136"/>
      <c r="D8" s="136"/>
      <c r="E8" s="152" t="s">
        <v>88</v>
      </c>
      <c r="F8" s="138">
        <v>190714002</v>
      </c>
      <c r="G8" s="153">
        <v>32</v>
      </c>
      <c r="H8" s="153">
        <v>14</v>
      </c>
      <c r="I8" s="63">
        <f>SUM(G8:H8)</f>
        <v>46</v>
      </c>
      <c r="J8" s="42" t="s">
        <v>33</v>
      </c>
      <c r="K8" s="43"/>
      <c r="L8" s="43"/>
      <c r="M8" s="43"/>
      <c r="N8" s="40" t="s">
        <v>32</v>
      </c>
      <c r="O8" s="40" t="s">
        <v>32</v>
      </c>
      <c r="P8" s="64">
        <v>0</v>
      </c>
      <c r="Q8" s="45" t="s">
        <v>32</v>
      </c>
      <c r="R8" s="46"/>
      <c r="S8" s="46"/>
      <c r="T8" s="46"/>
      <c r="U8" s="153">
        <v>30</v>
      </c>
      <c r="V8" s="153">
        <v>3</v>
      </c>
      <c r="W8" s="144">
        <f t="shared" si="0"/>
        <v>33</v>
      </c>
      <c r="X8" s="45" t="s">
        <v>33</v>
      </c>
      <c r="Y8" s="46"/>
      <c r="Z8" s="46"/>
      <c r="AA8" s="46"/>
      <c r="AB8" s="153">
        <v>30</v>
      </c>
      <c r="AC8" s="153" t="s">
        <v>32</v>
      </c>
      <c r="AD8" s="144">
        <f t="shared" si="1"/>
        <v>30</v>
      </c>
      <c r="AE8" s="45" t="s">
        <v>33</v>
      </c>
      <c r="AF8" s="46"/>
      <c r="AG8" s="46"/>
      <c r="AH8" s="46"/>
      <c r="AI8" s="40" t="s">
        <v>32</v>
      </c>
      <c r="AJ8" s="40" t="s">
        <v>32</v>
      </c>
      <c r="AK8" s="64">
        <v>0</v>
      </c>
      <c r="AL8" s="45" t="s">
        <v>32</v>
      </c>
      <c r="AM8" s="46"/>
      <c r="AN8" s="46"/>
      <c r="AO8" s="46"/>
      <c r="AP8" s="153">
        <v>31</v>
      </c>
      <c r="AQ8" s="153">
        <v>13</v>
      </c>
      <c r="AR8" s="144">
        <f t="shared" si="2"/>
        <v>44</v>
      </c>
      <c r="AS8" s="45" t="s">
        <v>33</v>
      </c>
      <c r="AT8" s="46"/>
      <c r="AU8" s="46"/>
      <c r="AV8" s="46"/>
      <c r="AW8" s="153" t="s">
        <v>32</v>
      </c>
      <c r="AX8" s="153" t="s">
        <v>32</v>
      </c>
      <c r="AY8" s="144">
        <f t="shared" si="3"/>
        <v>0</v>
      </c>
      <c r="AZ8" s="45" t="s">
        <v>32</v>
      </c>
      <c r="BA8" s="46"/>
      <c r="BB8" s="46"/>
      <c r="BC8" s="46"/>
      <c r="BD8" s="40">
        <v>14</v>
      </c>
      <c r="BE8" s="40" t="s">
        <v>32</v>
      </c>
      <c r="BF8" s="64">
        <f t="shared" si="4"/>
        <v>14</v>
      </c>
      <c r="BG8" s="45" t="s">
        <v>32</v>
      </c>
      <c r="BH8" s="46"/>
      <c r="BI8" s="46"/>
      <c r="BJ8" s="46"/>
      <c r="BK8" s="153">
        <v>12</v>
      </c>
      <c r="BL8" s="153" t="s">
        <v>32</v>
      </c>
      <c r="BM8" s="144">
        <f t="shared" si="5"/>
        <v>12</v>
      </c>
      <c r="BN8" s="45" t="s">
        <v>32</v>
      </c>
      <c r="BO8" s="46"/>
      <c r="BP8" s="46"/>
      <c r="BQ8" s="46"/>
      <c r="BR8" s="153">
        <v>12</v>
      </c>
      <c r="BS8" s="153" t="s">
        <v>32</v>
      </c>
      <c r="BT8" s="147">
        <f t="shared" si="6"/>
        <v>12</v>
      </c>
      <c r="BU8" s="46" t="s">
        <v>32</v>
      </c>
      <c r="BV8" s="153">
        <v>14</v>
      </c>
      <c r="BW8" s="153" t="s">
        <v>32</v>
      </c>
      <c r="BX8" s="147">
        <f t="shared" si="7"/>
        <v>14</v>
      </c>
      <c r="BY8" s="46" t="s">
        <v>32</v>
      </c>
      <c r="BZ8" s="153">
        <v>30</v>
      </c>
      <c r="CA8" s="153">
        <v>30</v>
      </c>
      <c r="CB8" s="46" t="s">
        <v>86</v>
      </c>
      <c r="CC8" s="148">
        <f t="shared" si="8"/>
        <v>235</v>
      </c>
      <c r="CE8" s="48"/>
    </row>
    <row r="9" spans="1:83" ht="80.25" customHeight="1" thickBot="1">
      <c r="A9" s="58" t="s">
        <v>38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60"/>
    </row>
  </sheetData>
  <mergeCells count="26">
    <mergeCell ref="CC4:CC5"/>
    <mergeCell ref="CD4:CD5"/>
    <mergeCell ref="CE4:CE5"/>
    <mergeCell ref="A9:CC9"/>
    <mergeCell ref="AW4:AZ4"/>
    <mergeCell ref="BD4:BG4"/>
    <mergeCell ref="BK4:BN4"/>
    <mergeCell ref="BR4:BU4"/>
    <mergeCell ref="BV4:BY4"/>
    <mergeCell ref="BZ4:CB4"/>
    <mergeCell ref="G4:J4"/>
    <mergeCell ref="N4:Q4"/>
    <mergeCell ref="U4:X4"/>
    <mergeCell ref="AB4:AE4"/>
    <mergeCell ref="AI4:AL4"/>
    <mergeCell ref="AP4:AS4"/>
    <mergeCell ref="A1:CC1"/>
    <mergeCell ref="A2:CC2"/>
    <mergeCell ref="A3:F3"/>
    <mergeCell ref="G3:CC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CSE-III</vt:lpstr>
      <vt:lpstr>BCA-III</vt:lpstr>
      <vt:lpstr>DIP CSE-III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2020-07-04T16:12:32Z</dcterms:modified>
</cp:coreProperties>
</file>